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60" yWindow="24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<sst xmlns="http://schemas.openxmlformats.org/spreadsheetml/2006/main" count="125" uniqueCount="92">
  <si>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</si>
  <si>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</si>
  <si>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</si>
  <si>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</si>
  <si>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</si>
  <si>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</si>
  <si>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</si>
  <si>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</si>
  <si>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</si>
  <si>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</si>
  <si>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</si>
  <si>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</si>
  <si>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</si>
  <si>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</si>
  <si>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</si>
  <si>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</si>
  <si>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</si>
  <si>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</si>
  <si>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</si>
  <si>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</si>
  <si>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</si>
  <si>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</si>
  <si>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</si>
  <si>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</si>
  <si>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</si>
  <si>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</si>
  <si>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</si>
  <si>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</si>
  <si>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</si>
  <si>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</si>
  <si>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</si>
  <si>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</si>
  <si>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</si>
  <si>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</si>
  <si>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</si>
  <si>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</si>
  <si>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</si>
  <si>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</si>
  <si>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</si>
  <si>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</si>
  <si>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</si>
  <si>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</si>
  <si>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</si>
  <si>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</si>
  <si>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</si>
  <si>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</si>
  <si>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</si>
  <si>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</si>
  <si>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</si>
  <si>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</si>
  <si>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</si>
  <si>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</si>
  <si>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</si>
  <si>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</si>
  <si>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</si>
  <si>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</si>
  <si>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</si>
  <si>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</si>
  <si>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</si>
  <si>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</si>
  <si>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</si>
  <si>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</si>
  <si>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Quercus 1669,71,3466,69</t>
  </si>
  <si>
    <t>Ribes 1670</t>
  </si>
  <si>
    <t>Cerco. 1672,3467,75</t>
  </si>
  <si>
    <t>Fallugia 1673,3478</t>
  </si>
  <si>
    <t>Prunus 1674,3457</t>
  </si>
  <si>
    <t>Rhus trilob. 1675</t>
  </si>
  <si>
    <t>Ptelea 1676</t>
  </si>
  <si>
    <t>Populus s.n.</t>
  </si>
  <si>
    <t>Salix 3458</t>
  </si>
  <si>
    <t>Indet. 3459</t>
  </si>
  <si>
    <t>Rosa 3460</t>
  </si>
  <si>
    <t>Clematis 3461</t>
  </si>
  <si>
    <t>Malvac. 3462</t>
  </si>
  <si>
    <t>Robinia 3463</t>
  </si>
  <si>
    <t>Philadelphus 3464</t>
  </si>
  <si>
    <t>Q. novomex.3465</t>
  </si>
  <si>
    <t>Populus 3468</t>
  </si>
  <si>
    <t>Rosac. 3470</t>
  </si>
  <si>
    <t>Indet. 3471</t>
  </si>
  <si>
    <t>Prunus 3472</t>
  </si>
  <si>
    <t>Compositae 3473</t>
  </si>
  <si>
    <t>Indet. 3474</t>
  </si>
  <si>
    <t>Quercus 3476</t>
  </si>
  <si>
    <t>Q. gambellii 3477</t>
  </si>
  <si>
    <t>JAW</t>
  </si>
  <si>
    <t>Jemez Springs, New Mexico</t>
  </si>
  <si>
    <t>35°45.8'N</t>
  </si>
  <si>
    <t>106°41.2'W</t>
  </si>
  <si>
    <t>1840-1950 m</t>
  </si>
  <si>
    <t>30.6.1989, 8.9.1990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</si>
</sst>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4">
      <pane xSplit="4180" ySplit="2500" topLeftCell="A1" activePane="topRight" state="split"/>
      <selection pane="topLeft" activeCell="B3" sqref="B3"/>
      <selection pane="topRight" activeCell="B4" sqref="B4"/>
      <selection pane="bottomLeft" activeCell="K7" sqref="K7"/>
      <selection pane="bottomRight" activeCell="I3" sqref="I3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86</v>
      </c>
      <c r="B3" s="49" t="s">
        <v>87</v>
      </c>
      <c r="C3" s="49"/>
      <c r="D3" s="50" t="s">
        <v>88</v>
      </c>
      <c r="E3" s="51" t="s">
        <v>89</v>
      </c>
      <c r="F3" s="50" t="s">
        <v>90</v>
      </c>
      <c r="G3" s="52" t="s">
        <v>91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62</v>
      </c>
      <c r="C7">
        <v>1</v>
      </c>
      <c r="D7" s="58"/>
      <c r="E7">
        <v>1</v>
      </c>
      <c r="J7" s="58"/>
      <c r="M7">
        <v>0.33</v>
      </c>
      <c r="N7">
        <v>0.33</v>
      </c>
      <c r="O7">
        <v>0.33</v>
      </c>
      <c r="S7" s="58"/>
      <c r="U7">
        <v>1</v>
      </c>
      <c r="W7" s="58"/>
      <c r="X7">
        <v>0.5</v>
      </c>
      <c r="Y7">
        <v>0.5</v>
      </c>
      <c r="Z7" s="58"/>
      <c r="AB7">
        <v>0.5</v>
      </c>
      <c r="AC7">
        <v>0.5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63</v>
      </c>
      <c r="C8">
        <v>0.5</v>
      </c>
      <c r="D8" s="55">
        <v>0.5</v>
      </c>
      <c r="F8">
        <v>1</v>
      </c>
      <c r="G8">
        <v>1</v>
      </c>
      <c r="H8">
        <v>1</v>
      </c>
      <c r="J8" s="55">
        <v>1</v>
      </c>
      <c r="M8">
        <v>0.5</v>
      </c>
      <c r="N8">
        <v>0.5</v>
      </c>
      <c r="S8" s="55"/>
      <c r="U8">
        <v>1</v>
      </c>
      <c r="W8" s="55"/>
      <c r="X8">
        <v>1</v>
      </c>
      <c r="Z8" s="55"/>
      <c r="AA8">
        <v>1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1</v>
      </c>
      <c r="AW8">
        <f aca="true" t="shared" si="16" ref="AW8:AW71">IF(I8&gt;0,1,0)</f>
        <v>0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0</v>
      </c>
      <c r="BN8">
        <f aca="true" t="shared" si="33" ref="BN8:BN71">IF(Z8&gt;0,1,0)</f>
        <v>0</v>
      </c>
      <c r="BO8">
        <f aca="true" t="shared" si="34" ref="BO8:BO71">IF(AA8&gt;0,1,0)</f>
        <v>1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64</v>
      </c>
      <c r="C9">
        <v>1</v>
      </c>
      <c r="D9" s="55"/>
      <c r="F9">
        <v>1</v>
      </c>
      <c r="G9">
        <v>1</v>
      </c>
      <c r="H9">
        <v>0.5</v>
      </c>
      <c r="I9">
        <v>0.5</v>
      </c>
      <c r="J9" s="55"/>
      <c r="M9">
        <v>0.33</v>
      </c>
      <c r="N9">
        <v>0.33</v>
      </c>
      <c r="O9">
        <v>0.33</v>
      </c>
      <c r="S9" s="55"/>
      <c r="U9">
        <v>1</v>
      </c>
      <c r="W9" s="55"/>
      <c r="Y9">
        <v>0.5</v>
      </c>
      <c r="Z9" s="55">
        <v>0.5</v>
      </c>
      <c r="AA9">
        <v>0.33</v>
      </c>
      <c r="AB9">
        <v>0.33</v>
      </c>
      <c r="AC9">
        <v>0.33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1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65</v>
      </c>
      <c r="D10" s="55">
        <v>1</v>
      </c>
      <c r="E10">
        <v>0.5</v>
      </c>
      <c r="H10">
        <v>0.5</v>
      </c>
      <c r="J10" s="55"/>
      <c r="M10">
        <v>0.5</v>
      </c>
      <c r="N10">
        <v>0.5</v>
      </c>
      <c r="S10" s="55"/>
      <c r="U10">
        <v>1</v>
      </c>
      <c r="W10" s="55"/>
      <c r="Z10" s="55">
        <v>1</v>
      </c>
      <c r="AB10">
        <v>1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66</v>
      </c>
      <c r="C11">
        <v>1</v>
      </c>
      <c r="D11" s="55"/>
      <c r="G11">
        <v>0.5</v>
      </c>
      <c r="H11">
        <v>1</v>
      </c>
      <c r="J11" s="55"/>
      <c r="M11">
        <v>0.5</v>
      </c>
      <c r="N11">
        <v>0.5</v>
      </c>
      <c r="S11" s="55"/>
      <c r="T11">
        <v>1</v>
      </c>
      <c r="U11">
        <v>1</v>
      </c>
      <c r="W11" s="55"/>
      <c r="Z11" s="55">
        <v>1</v>
      </c>
      <c r="AB11">
        <v>0.5</v>
      </c>
      <c r="AC11">
        <v>0.5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0</v>
      </c>
      <c r="AU11">
        <f t="shared" si="14"/>
        <v>1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1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1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67</v>
      </c>
      <c r="C12">
        <v>1</v>
      </c>
      <c r="D12" s="55"/>
      <c r="E12">
        <v>0.5</v>
      </c>
      <c r="F12">
        <v>0.25</v>
      </c>
      <c r="G12">
        <v>0.25</v>
      </c>
      <c r="H12">
        <v>0.5</v>
      </c>
      <c r="J12" s="55"/>
      <c r="L12">
        <v>0.33</v>
      </c>
      <c r="M12">
        <v>0.33</v>
      </c>
      <c r="N12">
        <v>0.33</v>
      </c>
      <c r="S12" s="55"/>
      <c r="U12">
        <v>1</v>
      </c>
      <c r="W12" s="55"/>
      <c r="Y12">
        <v>0.5</v>
      </c>
      <c r="Z12" s="55">
        <v>0.5</v>
      </c>
      <c r="AB12">
        <v>1</v>
      </c>
      <c r="AE12" s="55"/>
      <c r="AF12">
        <v>0.33</v>
      </c>
      <c r="AG12">
        <v>0.33</v>
      </c>
      <c r="AH12" s="55">
        <v>0.33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1</v>
      </c>
      <c r="BA12">
        <f t="shared" si="20"/>
        <v>1</v>
      </c>
      <c r="BB12">
        <f t="shared" si="21"/>
        <v>1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68</v>
      </c>
      <c r="C13">
        <v>1</v>
      </c>
      <c r="D13" s="55"/>
      <c r="F13">
        <v>0.5</v>
      </c>
      <c r="G13">
        <v>0.5</v>
      </c>
      <c r="H13">
        <v>1</v>
      </c>
      <c r="J13" s="55">
        <v>0.5</v>
      </c>
      <c r="M13">
        <v>0.33</v>
      </c>
      <c r="N13">
        <v>0.33</v>
      </c>
      <c r="O13">
        <v>0.33</v>
      </c>
      <c r="S13" s="55"/>
      <c r="U13">
        <v>1</v>
      </c>
      <c r="W13" s="55"/>
      <c r="Y13">
        <v>0.5</v>
      </c>
      <c r="Z13" s="55">
        <v>0.5</v>
      </c>
      <c r="AB13">
        <v>0.5</v>
      </c>
      <c r="AC13">
        <v>0.5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0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1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69</v>
      </c>
      <c r="C14">
        <v>1</v>
      </c>
      <c r="D14" s="55"/>
      <c r="F14">
        <v>0.5</v>
      </c>
      <c r="G14">
        <v>0.5</v>
      </c>
      <c r="H14">
        <v>1</v>
      </c>
      <c r="J14" s="55"/>
      <c r="O14">
        <v>0.33</v>
      </c>
      <c r="P14">
        <v>0.33</v>
      </c>
      <c r="Q14">
        <v>0.33</v>
      </c>
      <c r="S14" s="55"/>
      <c r="U14">
        <v>0.33</v>
      </c>
      <c r="V14">
        <v>0.33</v>
      </c>
      <c r="W14" s="55">
        <v>0.33</v>
      </c>
      <c r="X14">
        <v>0.5</v>
      </c>
      <c r="Y14">
        <v>0.5</v>
      </c>
      <c r="Z14" s="55"/>
      <c r="AA14">
        <v>1</v>
      </c>
      <c r="AE14" s="55"/>
      <c r="AH14" s="55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1</v>
      </c>
      <c r="BK14">
        <f t="shared" si="30"/>
        <v>1</v>
      </c>
      <c r="BL14">
        <f t="shared" si="31"/>
        <v>1</v>
      </c>
      <c r="BM14">
        <f t="shared" si="32"/>
        <v>1</v>
      </c>
      <c r="BN14">
        <f t="shared" si="33"/>
        <v>0</v>
      </c>
      <c r="BO14">
        <f t="shared" si="34"/>
        <v>1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70</v>
      </c>
      <c r="C15">
        <v>1</v>
      </c>
      <c r="D15" s="55"/>
      <c r="H15">
        <v>1</v>
      </c>
      <c r="J15" s="55"/>
      <c r="N15">
        <v>0.5</v>
      </c>
      <c r="O15">
        <v>0.5</v>
      </c>
      <c r="S15" s="55"/>
      <c r="V15">
        <v>1</v>
      </c>
      <c r="W15" s="55"/>
      <c r="Y15">
        <v>0.5</v>
      </c>
      <c r="Z15" s="55">
        <v>0.5</v>
      </c>
      <c r="AE15" s="55">
        <v>1</v>
      </c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1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71</v>
      </c>
      <c r="C16">
        <v>1</v>
      </c>
      <c r="D16" s="55"/>
      <c r="E16">
        <v>1</v>
      </c>
      <c r="J16" s="55"/>
      <c r="L16">
        <v>0.33</v>
      </c>
      <c r="M16">
        <v>0.33</v>
      </c>
      <c r="N16">
        <v>0.33</v>
      </c>
      <c r="S16" s="55"/>
      <c r="U16">
        <v>0.5</v>
      </c>
      <c r="V16">
        <v>0.5</v>
      </c>
      <c r="W16" s="55"/>
      <c r="Z16" s="55">
        <v>1</v>
      </c>
      <c r="AC16">
        <v>0.33</v>
      </c>
      <c r="AD16">
        <v>0.33</v>
      </c>
      <c r="AE16" s="55">
        <v>0.33</v>
      </c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1</v>
      </c>
      <c r="BA16">
        <f t="shared" si="20"/>
        <v>1</v>
      </c>
      <c r="BB16">
        <f t="shared" si="21"/>
        <v>1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1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1</v>
      </c>
      <c r="BS16">
        <f t="shared" si="38"/>
        <v>1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72</v>
      </c>
      <c r="C17">
        <v>1</v>
      </c>
      <c r="D17" s="55"/>
      <c r="F17">
        <v>1</v>
      </c>
      <c r="G17">
        <v>1</v>
      </c>
      <c r="I17">
        <v>1</v>
      </c>
      <c r="J17" s="55">
        <v>1</v>
      </c>
      <c r="M17">
        <v>0.5</v>
      </c>
      <c r="N17">
        <v>0.5</v>
      </c>
      <c r="S17" s="55"/>
      <c r="U17">
        <v>1</v>
      </c>
      <c r="W17" s="55"/>
      <c r="Y17">
        <v>0.5</v>
      </c>
      <c r="Z17" s="55">
        <v>0.5</v>
      </c>
      <c r="AB17">
        <v>0.5</v>
      </c>
      <c r="AC17">
        <v>0.5</v>
      </c>
      <c r="AE17" s="55"/>
      <c r="AF17">
        <v>0.5</v>
      </c>
      <c r="AG17">
        <v>0.5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73</v>
      </c>
      <c r="C18">
        <v>0.5</v>
      </c>
      <c r="D18" s="55">
        <v>0.5</v>
      </c>
      <c r="E18">
        <v>0.5</v>
      </c>
      <c r="H18">
        <v>0.25</v>
      </c>
      <c r="I18">
        <v>0.25</v>
      </c>
      <c r="J18" s="55"/>
      <c r="N18">
        <v>0.5</v>
      </c>
      <c r="O18">
        <v>0.5</v>
      </c>
      <c r="S18" s="55"/>
      <c r="U18">
        <v>0.5</v>
      </c>
      <c r="V18">
        <v>0.5</v>
      </c>
      <c r="W18" s="55"/>
      <c r="X18">
        <v>0.5</v>
      </c>
      <c r="Y18">
        <v>0.5</v>
      </c>
      <c r="Z18" s="55"/>
      <c r="AB18">
        <v>0.5</v>
      </c>
      <c r="AC18">
        <v>0.5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1</v>
      </c>
      <c r="AW18">
        <f t="shared" si="16"/>
        <v>1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1</v>
      </c>
      <c r="BK18">
        <f t="shared" si="30"/>
        <v>0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74</v>
      </c>
      <c r="C19">
        <v>1</v>
      </c>
      <c r="D19" s="55"/>
      <c r="F19">
        <v>0.5</v>
      </c>
      <c r="G19">
        <v>1</v>
      </c>
      <c r="H19">
        <v>1</v>
      </c>
      <c r="J19" s="55">
        <v>0.5</v>
      </c>
      <c r="L19">
        <v>0.25</v>
      </c>
      <c r="M19">
        <v>0.25</v>
      </c>
      <c r="N19">
        <v>0.25</v>
      </c>
      <c r="O19">
        <v>0.25</v>
      </c>
      <c r="S19" s="55"/>
      <c r="U19">
        <v>1</v>
      </c>
      <c r="W19" s="55"/>
      <c r="X19">
        <v>0.5</v>
      </c>
      <c r="Y19">
        <v>0.5</v>
      </c>
      <c r="Z19" s="55"/>
      <c r="AB19">
        <v>1</v>
      </c>
      <c r="AE19" s="55"/>
      <c r="AH19" s="55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0</v>
      </c>
      <c r="AX19">
        <f t="shared" si="17"/>
        <v>1</v>
      </c>
      <c r="AY19">
        <f t="shared" si="18"/>
        <v>0</v>
      </c>
      <c r="AZ19">
        <f t="shared" si="19"/>
        <v>1</v>
      </c>
      <c r="BA19">
        <f t="shared" si="20"/>
        <v>1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0</v>
      </c>
      <c r="BK19">
        <f t="shared" si="30"/>
        <v>0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75</v>
      </c>
      <c r="C20">
        <v>1</v>
      </c>
      <c r="D20" s="55"/>
      <c r="E20">
        <v>1</v>
      </c>
      <c r="J20" s="55"/>
      <c r="M20">
        <v>0.33</v>
      </c>
      <c r="N20">
        <v>0.33</v>
      </c>
      <c r="O20">
        <v>0.33</v>
      </c>
      <c r="S20" s="55"/>
      <c r="T20">
        <v>1</v>
      </c>
      <c r="U20">
        <v>1</v>
      </c>
      <c r="W20" s="55"/>
      <c r="Y20">
        <v>1</v>
      </c>
      <c r="Z20" s="55"/>
      <c r="AB20">
        <v>0.5</v>
      </c>
      <c r="AC20">
        <v>0.5</v>
      </c>
      <c r="AE20" s="55"/>
      <c r="AF20">
        <v>0.33</v>
      </c>
      <c r="AG20">
        <v>0.33</v>
      </c>
      <c r="AH20" s="55">
        <v>0.33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1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76</v>
      </c>
      <c r="C21">
        <v>1</v>
      </c>
      <c r="D21" s="55"/>
      <c r="E21">
        <v>1</v>
      </c>
      <c r="J21" s="55"/>
      <c r="L21">
        <v>0.33</v>
      </c>
      <c r="M21">
        <v>0.33</v>
      </c>
      <c r="N21">
        <v>0.33</v>
      </c>
      <c r="S21" s="55"/>
      <c r="T21">
        <v>1</v>
      </c>
      <c r="U21">
        <v>0.5</v>
      </c>
      <c r="V21">
        <v>0.5</v>
      </c>
      <c r="W21" s="55"/>
      <c r="Y21">
        <v>1</v>
      </c>
      <c r="Z21" s="55"/>
      <c r="AB21">
        <v>0.5</v>
      </c>
      <c r="AC21">
        <v>0.5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1</v>
      </c>
      <c r="BA21">
        <f t="shared" si="20"/>
        <v>1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1</v>
      </c>
      <c r="BI21">
        <f t="shared" si="28"/>
        <v>1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77</v>
      </c>
      <c r="D22" s="55">
        <v>1</v>
      </c>
      <c r="H22">
        <v>1</v>
      </c>
      <c r="J22" s="55"/>
      <c r="O22">
        <v>0.5</v>
      </c>
      <c r="P22">
        <v>0.5</v>
      </c>
      <c r="S22" s="55"/>
      <c r="U22">
        <v>1</v>
      </c>
      <c r="W22" s="55"/>
      <c r="Y22">
        <v>1</v>
      </c>
      <c r="Z22" s="55"/>
      <c r="AB22">
        <v>1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78</v>
      </c>
      <c r="C23">
        <v>1</v>
      </c>
      <c r="D23" s="55"/>
      <c r="F23">
        <v>1</v>
      </c>
      <c r="G23">
        <v>1</v>
      </c>
      <c r="H23">
        <v>1</v>
      </c>
      <c r="J23" s="55"/>
      <c r="O23">
        <v>0.5</v>
      </c>
      <c r="P23">
        <v>0.5</v>
      </c>
      <c r="S23" s="55"/>
      <c r="U23">
        <v>0.5</v>
      </c>
      <c r="V23">
        <v>0.5</v>
      </c>
      <c r="W23" s="55"/>
      <c r="Y23">
        <v>0.5</v>
      </c>
      <c r="Z23" s="55">
        <v>0.5</v>
      </c>
      <c r="AB23">
        <v>0.5</v>
      </c>
      <c r="AC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79</v>
      </c>
      <c r="D24" s="55">
        <v>1</v>
      </c>
      <c r="E24">
        <v>1</v>
      </c>
      <c r="J24" s="55"/>
      <c r="K24">
        <v>1</v>
      </c>
      <c r="S24" s="55"/>
      <c r="U24">
        <v>1</v>
      </c>
      <c r="W24" s="55"/>
      <c r="Z24" s="55">
        <v>1</v>
      </c>
      <c r="AB24">
        <v>0.33</v>
      </c>
      <c r="AC24">
        <v>0.33</v>
      </c>
      <c r="AD24">
        <v>0.33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1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1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80</v>
      </c>
      <c r="C25">
        <v>1</v>
      </c>
      <c r="D25" s="55"/>
      <c r="E25">
        <v>1</v>
      </c>
      <c r="J25" s="55"/>
      <c r="L25">
        <v>0.5</v>
      </c>
      <c r="M25">
        <v>0.5</v>
      </c>
      <c r="S25" s="55"/>
      <c r="U25">
        <v>1</v>
      </c>
      <c r="W25" s="55"/>
      <c r="Y25">
        <v>0.5</v>
      </c>
      <c r="Z25" s="55">
        <v>0.5</v>
      </c>
      <c r="AC25">
        <v>0.33</v>
      </c>
      <c r="AD25">
        <v>0.33</v>
      </c>
      <c r="AE25" s="55">
        <v>0.33</v>
      </c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1</v>
      </c>
      <c r="BA25">
        <f t="shared" si="20"/>
        <v>1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1</v>
      </c>
      <c r="BS25">
        <f t="shared" si="38"/>
        <v>1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81</v>
      </c>
      <c r="C26">
        <v>1</v>
      </c>
      <c r="D26" s="55"/>
      <c r="F26">
        <v>1</v>
      </c>
      <c r="G26">
        <v>1</v>
      </c>
      <c r="H26">
        <v>1</v>
      </c>
      <c r="J26" s="55">
        <v>1</v>
      </c>
      <c r="N26">
        <v>0.33</v>
      </c>
      <c r="O26">
        <v>0.33</v>
      </c>
      <c r="P26">
        <v>0.33</v>
      </c>
      <c r="S26" s="55"/>
      <c r="U26">
        <v>0.33</v>
      </c>
      <c r="V26">
        <v>0.33</v>
      </c>
      <c r="W26" s="55">
        <v>0.33</v>
      </c>
      <c r="X26">
        <v>0.5</v>
      </c>
      <c r="Y26">
        <v>0.5</v>
      </c>
      <c r="Z26" s="55"/>
      <c r="AA26">
        <v>0.5</v>
      </c>
      <c r="AB26">
        <v>0.5</v>
      </c>
      <c r="AE26" s="55"/>
      <c r="AG26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0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1</v>
      </c>
      <c r="BK26">
        <f t="shared" si="30"/>
        <v>1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1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82</v>
      </c>
      <c r="C27">
        <v>1</v>
      </c>
      <c r="D27" s="55"/>
      <c r="E27">
        <v>1</v>
      </c>
      <c r="J27" s="55"/>
      <c r="L27">
        <v>0.5</v>
      </c>
      <c r="M27">
        <v>0.5</v>
      </c>
      <c r="S27" s="55"/>
      <c r="V27">
        <v>1</v>
      </c>
      <c r="W27" s="55"/>
      <c r="Z27" s="55">
        <v>1</v>
      </c>
      <c r="AE27" s="55">
        <v>1</v>
      </c>
      <c r="AG27">
        <v>1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1</v>
      </c>
      <c r="BA27">
        <f t="shared" si="20"/>
        <v>1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1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83</v>
      </c>
      <c r="C28">
        <v>1</v>
      </c>
      <c r="D28" s="55"/>
      <c r="E28">
        <v>1</v>
      </c>
      <c r="J28" s="55"/>
      <c r="L28">
        <v>0.33</v>
      </c>
      <c r="M28">
        <v>0.33</v>
      </c>
      <c r="N28">
        <v>0.33</v>
      </c>
      <c r="S28" s="55"/>
      <c r="U28">
        <v>1</v>
      </c>
      <c r="W28" s="55"/>
      <c r="Z28" s="55">
        <v>1</v>
      </c>
      <c r="AC28">
        <v>0.33</v>
      </c>
      <c r="AD28">
        <v>0.33</v>
      </c>
      <c r="AE28" s="55">
        <v>0.33</v>
      </c>
      <c r="AF28">
        <v>0.5</v>
      </c>
      <c r="AG28">
        <v>0.5</v>
      </c>
      <c r="AH28" s="55"/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1</v>
      </c>
      <c r="BA28">
        <f t="shared" si="20"/>
        <v>1</v>
      </c>
      <c r="BB28">
        <f t="shared" si="21"/>
        <v>1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1</v>
      </c>
      <c r="BT28">
        <f t="shared" si="39"/>
        <v>1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84</v>
      </c>
      <c r="C29">
        <v>1</v>
      </c>
      <c r="D29" s="55"/>
      <c r="E29">
        <v>1</v>
      </c>
      <c r="J29" s="55"/>
      <c r="N29">
        <v>0.5</v>
      </c>
      <c r="O29">
        <v>0.5</v>
      </c>
      <c r="S29" s="55"/>
      <c r="U29">
        <v>0.5</v>
      </c>
      <c r="V29">
        <v>0.5</v>
      </c>
      <c r="W29" s="55"/>
      <c r="X29">
        <v>0.5</v>
      </c>
      <c r="Y29">
        <v>0.5</v>
      </c>
      <c r="Z29" s="55"/>
      <c r="AC29">
        <v>0.5</v>
      </c>
      <c r="AD29">
        <v>0.5</v>
      </c>
      <c r="AE29" s="55"/>
      <c r="AF29">
        <v>0.33</v>
      </c>
      <c r="AG29">
        <v>0.33</v>
      </c>
      <c r="AH29" s="55">
        <v>0.33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1</v>
      </c>
      <c r="BK29">
        <f t="shared" si="30"/>
        <v>0</v>
      </c>
      <c r="BL29">
        <f t="shared" si="31"/>
        <v>1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1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85</v>
      </c>
      <c r="D30" s="55">
        <v>1</v>
      </c>
      <c r="E30">
        <v>0.5</v>
      </c>
      <c r="H30">
        <v>0.5</v>
      </c>
      <c r="J30" s="55"/>
      <c r="O30">
        <v>0.33</v>
      </c>
      <c r="P30">
        <v>0.33</v>
      </c>
      <c r="Q30">
        <v>0.33</v>
      </c>
      <c r="S30" s="55"/>
      <c r="U30">
        <v>1</v>
      </c>
      <c r="W30" s="55"/>
      <c r="X30">
        <v>0.5</v>
      </c>
      <c r="Y30">
        <v>0.5</v>
      </c>
      <c r="Z30" s="55"/>
      <c r="AB30">
        <v>1</v>
      </c>
      <c r="AE30" s="55"/>
      <c r="AF30">
        <v>0.5</v>
      </c>
      <c r="AG30">
        <v>0.5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1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aca="true" t="shared" si="43" ref="A31:A72">IF(B31&gt;0,A30+1,)</f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24</v>
      </c>
      <c r="AR108" s="7">
        <f t="shared" si="91"/>
        <v>24</v>
      </c>
      <c r="AS108" s="7">
        <f t="shared" si="91"/>
        <v>13</v>
      </c>
      <c r="AT108" s="7">
        <f t="shared" si="91"/>
        <v>9</v>
      </c>
      <c r="AU108" s="7">
        <f t="shared" si="91"/>
        <v>10</v>
      </c>
      <c r="AV108" s="7">
        <f t="shared" si="91"/>
        <v>14</v>
      </c>
      <c r="AW108" s="7">
        <f t="shared" si="91"/>
        <v>3</v>
      </c>
      <c r="AX108" s="7">
        <f t="shared" si="91"/>
        <v>5</v>
      </c>
      <c r="AY108" s="7">
        <f t="shared" si="91"/>
        <v>1</v>
      </c>
      <c r="AZ108" s="7">
        <f t="shared" si="91"/>
        <v>7</v>
      </c>
      <c r="BA108" s="7">
        <f t="shared" si="91"/>
        <v>15</v>
      </c>
      <c r="BB108" s="7">
        <f t="shared" si="91"/>
        <v>17</v>
      </c>
      <c r="BC108" s="7">
        <f t="shared" si="91"/>
        <v>13</v>
      </c>
      <c r="BD108" s="7">
        <f t="shared" si="91"/>
        <v>5</v>
      </c>
      <c r="BE108" s="7">
        <f t="shared" si="91"/>
        <v>2</v>
      </c>
      <c r="BF108" s="7">
        <f t="shared" si="91"/>
        <v>0</v>
      </c>
      <c r="BG108" s="7">
        <f t="shared" si="91"/>
        <v>0</v>
      </c>
      <c r="BH108" s="7">
        <f t="shared" si="91"/>
        <v>3</v>
      </c>
      <c r="BI108" s="7">
        <f t="shared" si="91"/>
        <v>22</v>
      </c>
      <c r="BJ108" s="7">
        <f t="shared" si="91"/>
        <v>9</v>
      </c>
      <c r="BK108" s="7">
        <f t="shared" si="91"/>
        <v>2</v>
      </c>
      <c r="BL108" s="7">
        <f t="shared" si="91"/>
        <v>8</v>
      </c>
      <c r="BM108" s="7">
        <f t="shared" si="91"/>
        <v>17</v>
      </c>
      <c r="BN108" s="7">
        <f t="shared" si="91"/>
        <v>13</v>
      </c>
      <c r="BO108" s="7">
        <f t="shared" si="91"/>
        <v>4</v>
      </c>
      <c r="BP108" s="7">
        <f t="shared" si="91"/>
        <v>16</v>
      </c>
      <c r="BQ108" s="7">
        <f t="shared" si="91"/>
        <v>14</v>
      </c>
      <c r="BR108" s="7">
        <f t="shared" si="91"/>
        <v>5</v>
      </c>
      <c r="BS108" s="7">
        <f t="shared" si="91"/>
        <v>5</v>
      </c>
      <c r="BT108" s="7">
        <f t="shared" si="91"/>
        <v>12</v>
      </c>
      <c r="BU108" s="7">
        <f t="shared" si="91"/>
        <v>22</v>
      </c>
      <c r="BV108" s="7">
        <f t="shared" si="91"/>
        <v>14</v>
      </c>
      <c r="BW108" s="8" t="s">
        <v>39</v>
      </c>
      <c r="BX108" s="8">
        <f>SUM(BX7:BX107)</f>
        <v>24</v>
      </c>
      <c r="BY108" s="8">
        <f aca="true" t="shared" si="92" ref="BY108:CD108">SUM(BY7:BY107)</f>
        <v>24</v>
      </c>
      <c r="BZ108" s="8">
        <f t="shared" si="92"/>
        <v>24</v>
      </c>
      <c r="CA108" s="8">
        <f t="shared" si="92"/>
        <v>24</v>
      </c>
      <c r="CB108" s="8">
        <f t="shared" si="92"/>
        <v>24</v>
      </c>
      <c r="CC108" s="8">
        <f t="shared" si="92"/>
        <v>24</v>
      </c>
      <c r="CD108" s="8">
        <f t="shared" si="92"/>
        <v>24</v>
      </c>
    </row>
    <row r="109" spans="1:40" ht="12.75">
      <c r="A109" s="7"/>
      <c r="B109" s="57" t="s">
        <v>40</v>
      </c>
      <c r="C109" s="8"/>
      <c r="D109" s="59">
        <f>SUM(D7:D107)</f>
        <v>5</v>
      </c>
      <c r="E109" s="1">
        <f aca="true" t="shared" si="93" ref="E109:AH109">SUM(E7:E107)</f>
        <v>11</v>
      </c>
      <c r="F109" s="1">
        <f>SUM(F7:F107)</f>
        <v>6.75</v>
      </c>
      <c r="G109" s="1">
        <f t="shared" si="93"/>
        <v>7.75</v>
      </c>
      <c r="H109" s="1">
        <f t="shared" si="93"/>
        <v>11.25</v>
      </c>
      <c r="I109" s="1">
        <f t="shared" si="93"/>
        <v>1.75</v>
      </c>
      <c r="J109" s="59">
        <f t="shared" si="93"/>
        <v>4</v>
      </c>
      <c r="K109" s="1">
        <f t="shared" si="93"/>
        <v>1</v>
      </c>
      <c r="L109" s="1">
        <f t="shared" si="93"/>
        <v>2.5700000000000003</v>
      </c>
      <c r="M109" s="1">
        <f t="shared" si="93"/>
        <v>5.890000000000001</v>
      </c>
      <c r="N109" s="1">
        <f t="shared" si="93"/>
        <v>6.720000000000001</v>
      </c>
      <c r="O109" s="1">
        <f t="shared" si="93"/>
        <v>5.0600000000000005</v>
      </c>
      <c r="P109" s="1">
        <f t="shared" si="93"/>
        <v>1.9900000000000002</v>
      </c>
      <c r="Q109" s="1">
        <f t="shared" si="93"/>
        <v>0.66</v>
      </c>
      <c r="R109" s="1">
        <f t="shared" si="93"/>
        <v>0</v>
      </c>
      <c r="S109" s="59">
        <f t="shared" si="93"/>
        <v>0</v>
      </c>
      <c r="T109" s="1">
        <f t="shared" si="93"/>
        <v>3</v>
      </c>
      <c r="U109" s="1">
        <f t="shared" si="93"/>
        <v>18.16</v>
      </c>
      <c r="V109" s="1">
        <f t="shared" si="93"/>
        <v>5.16</v>
      </c>
      <c r="W109" s="59">
        <f t="shared" si="93"/>
        <v>0.66</v>
      </c>
      <c r="X109" s="1">
        <f t="shared" si="93"/>
        <v>4.5</v>
      </c>
      <c r="Y109" s="1">
        <f t="shared" si="93"/>
        <v>10</v>
      </c>
      <c r="Z109" s="59">
        <f t="shared" si="93"/>
        <v>9.5</v>
      </c>
      <c r="AA109" s="1">
        <f t="shared" si="93"/>
        <v>2.83</v>
      </c>
      <c r="AB109" s="1">
        <f t="shared" si="93"/>
        <v>10.16</v>
      </c>
      <c r="AC109" s="1">
        <f t="shared" si="93"/>
        <v>6.15</v>
      </c>
      <c r="AD109" s="1">
        <f t="shared" si="93"/>
        <v>1.82</v>
      </c>
      <c r="AE109" s="59">
        <f t="shared" si="93"/>
        <v>2.99</v>
      </c>
      <c r="AF109" s="1">
        <f t="shared" si="93"/>
        <v>5.49</v>
      </c>
      <c r="AG109" s="1">
        <f t="shared" si="93"/>
        <v>10.99</v>
      </c>
      <c r="AH109" s="59">
        <f t="shared" si="93"/>
        <v>7.49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24</v>
      </c>
      <c r="E110" s="1">
        <f>BY108</f>
        <v>24</v>
      </c>
      <c r="F110" s="1">
        <f>BY108</f>
        <v>24</v>
      </c>
      <c r="G110" s="1">
        <f>BY108</f>
        <v>24</v>
      </c>
      <c r="H110" s="1">
        <f>BY108</f>
        <v>24</v>
      </c>
      <c r="I110" s="1">
        <f>BY108</f>
        <v>24</v>
      </c>
      <c r="J110" s="59">
        <f>BY108</f>
        <v>24</v>
      </c>
      <c r="K110" s="2">
        <f>BZ108</f>
        <v>24</v>
      </c>
      <c r="L110" s="2">
        <f>BZ108</f>
        <v>24</v>
      </c>
      <c r="M110" s="2">
        <f>BZ108</f>
        <v>24</v>
      </c>
      <c r="N110" s="2">
        <f>BZ108</f>
        <v>24</v>
      </c>
      <c r="O110" s="2">
        <f>BZ108</f>
        <v>24</v>
      </c>
      <c r="P110" s="2">
        <f>BZ108</f>
        <v>24</v>
      </c>
      <c r="Q110" s="2">
        <f>BZ108</f>
        <v>24</v>
      </c>
      <c r="R110" s="2">
        <f>BZ108</f>
        <v>24</v>
      </c>
      <c r="S110" s="60">
        <f>BZ108</f>
        <v>24</v>
      </c>
      <c r="T110" s="3">
        <f>CA108</f>
        <v>24</v>
      </c>
      <c r="U110" s="3">
        <f>CA108</f>
        <v>24</v>
      </c>
      <c r="V110" s="3">
        <f>CA108</f>
        <v>24</v>
      </c>
      <c r="W110" s="61">
        <f>CA108</f>
        <v>24</v>
      </c>
      <c r="X110" s="8">
        <f>CB108</f>
        <v>24</v>
      </c>
      <c r="Y110" s="8">
        <f>CB108</f>
        <v>24</v>
      </c>
      <c r="Z110" s="57">
        <f>CB108</f>
        <v>24</v>
      </c>
      <c r="AA110" s="5">
        <f>CC108</f>
        <v>24</v>
      </c>
      <c r="AB110" s="5">
        <f>CC108</f>
        <v>24</v>
      </c>
      <c r="AC110" s="5">
        <f>CC108</f>
        <v>24</v>
      </c>
      <c r="AD110" s="5">
        <f>CC108</f>
        <v>24</v>
      </c>
      <c r="AE110" s="63">
        <f>CC108</f>
        <v>24</v>
      </c>
      <c r="AF110" s="6">
        <f>CD108</f>
        <v>24</v>
      </c>
      <c r="AG110" s="6">
        <f>CD108</f>
        <v>24</v>
      </c>
      <c r="AH110" s="64">
        <f>CD108</f>
        <v>24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20.833333333333336</v>
      </c>
      <c r="E112" s="47">
        <f>(E109/BY108)*100</f>
        <v>45.83333333333333</v>
      </c>
      <c r="F112" s="47">
        <f>(F109/BY108)*100</f>
        <v>28.125</v>
      </c>
      <c r="G112" s="47">
        <f>(G109/BY108)*100</f>
        <v>32.29166666666667</v>
      </c>
      <c r="H112" s="47">
        <f>(H109/BY108)*100</f>
        <v>46.875</v>
      </c>
      <c r="I112" s="47">
        <f>(I109/BY108)*100</f>
        <v>7.291666666666667</v>
      </c>
      <c r="J112" s="47">
        <f>(J109/BY108)*100</f>
        <v>16.666666666666664</v>
      </c>
      <c r="K112" s="47">
        <f>(K109/BZ108)*100</f>
        <v>4.166666666666666</v>
      </c>
      <c r="L112" s="47">
        <f>(L109/BZ108)*100</f>
        <v>10.708333333333336</v>
      </c>
      <c r="M112" s="47">
        <f>(M109/BZ108)*100</f>
        <v>24.54166666666667</v>
      </c>
      <c r="N112" s="47">
        <f>(N109/BZ108)*100</f>
        <v>28.000000000000004</v>
      </c>
      <c r="O112" s="47">
        <f>(O109/BZ108)*100</f>
        <v>21.083333333333336</v>
      </c>
      <c r="P112" s="47">
        <f>(P109/BZ108)*100</f>
        <v>8.291666666666668</v>
      </c>
      <c r="Q112" s="47">
        <f>(Q109/BZ108)*100</f>
        <v>2.75</v>
      </c>
      <c r="R112" s="47">
        <f>(R109/BZ108)*100</f>
        <v>0</v>
      </c>
      <c r="S112" s="47">
        <f>(S109/BZ108)*100</f>
        <v>0</v>
      </c>
      <c r="T112" s="47">
        <f>(T109/CA108)*100</f>
        <v>12.5</v>
      </c>
      <c r="U112" s="47">
        <f>(U109/CA108)*100</f>
        <v>75.66666666666667</v>
      </c>
      <c r="V112" s="47">
        <f>(V109/CA108)*100</f>
        <v>21.5</v>
      </c>
      <c r="W112" s="47">
        <f>(W109/CA108)*100</f>
        <v>2.75</v>
      </c>
      <c r="X112" s="47">
        <f>(X109/CB108)*100</f>
        <v>18.75</v>
      </c>
      <c r="Y112" s="47">
        <f>(Y109/CB108)*100</f>
        <v>41.66666666666667</v>
      </c>
      <c r="Z112" s="47">
        <f>(Z109/CB108)*100</f>
        <v>39.58333333333333</v>
      </c>
      <c r="AA112" s="47">
        <f>(AA109/CC108)*100</f>
        <v>11.791666666666668</v>
      </c>
      <c r="AB112" s="47">
        <f>(AB109/CC108)*100</f>
        <v>42.333333333333336</v>
      </c>
      <c r="AC112" s="47">
        <f>(AC109/CC108)*100</f>
        <v>25.625000000000004</v>
      </c>
      <c r="AD112" s="47">
        <f>(AD109/CC108)*100</f>
        <v>7.583333333333334</v>
      </c>
      <c r="AE112" s="47">
        <f>(AE109/CC108)*100</f>
        <v>12.458333333333334</v>
      </c>
      <c r="AF112" s="47">
        <f>(AF109/CD108)*100</f>
        <v>22.875</v>
      </c>
      <c r="AG112" s="47">
        <f>(AG109/CD108)*100</f>
        <v>45.79166666666667</v>
      </c>
      <c r="AH112" s="47">
        <f>(AH109/CD108)*100</f>
        <v>31.208333333333332</v>
      </c>
      <c r="AP112" t="s">
        <v>55</v>
      </c>
      <c r="AQ112">
        <f>AQ108*7</f>
        <v>168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